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52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40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<sst xmlns="http://schemas.openxmlformats.org/spreadsheetml/2006/main" count="751" uniqueCount="241">
  <si>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</si>
  <si>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</si>
  <si>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</si>
  <si>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</si>
  <si>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</si>
  <si>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</si>
  <si>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</si>
  <si>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</si>
  <si>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</si>
  <si>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</si>
  <si>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</si>
  <si>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</si>
  <si>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</si>
  <si>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</si>
  <si>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</si>
  <si>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</si>
  <si>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</si>
  <si>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</si>
  <si>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</si>
  <si>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</si>
  <si>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</si>
  <si>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</si>
  <si>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</si>
  <si>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</si>
  <si>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</si>
  <si>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</si>
  <si>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</si>
  <si>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</si>
  <si>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</si>
  <si>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</si>
  <si>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</si>
  <si>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</si>
  <si>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</si>
  <si>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</si>
  <si>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</si>
  <si>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</si>
  <si>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</si>
  <si>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</si>
  <si>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</si>
  <si>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</si>
  <si>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</si>
  <si>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</si>
  <si>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</si>
  <si>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</si>
  <si>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</si>
  <si>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</si>
  <si>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</si>
  <si>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</si>
  <si>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</si>
  <si>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</si>
  <si>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</si>
  <si>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</si>
  <si>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</si>
  <si>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</si>
  <si>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</si>
  <si>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</si>
  <si>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</si>
  <si>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</si>
  <si>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</si>
  <si>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</si>
  <si>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</si>
  <si>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</si>
  <si>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</si>
  <si>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</si>
  <si>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</si>
  <si>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</si>
  <si>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</si>
  <si>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</si>
  <si>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</si>
  <si>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</si>
  <si>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</si>
  <si>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</si>
  <si>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</si>
  <si>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</si>
  <si>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</si>
  <si>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</si>
  <si>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</si>
  <si>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</si>
  <si>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</si>
  <si>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</si>
  <si>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</si>
  <si>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</si>
  <si>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</si>
  <si>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</si>
  <si>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</si>
  <si>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</si>
  <si>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</si>
  <si>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</si>
  <si>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</si>
  <si>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</si>
  <si>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</si>
  <si>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</si>
  <si>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</si>
  <si>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</si>
  <si>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</si>
  <si>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</si>
  <si>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</si>
  <si>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</si>
  <si>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</si>
  <si>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</si>
  <si>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</si>
  <si>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</si>
  <si>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</si>
  <si>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</si>
  <si>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</si>
  <si>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</si>
  <si>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</si>
  <si>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</si>
  <si>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</si>
  <si>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</si>
  <si>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</si>
  <si>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</si>
  <si>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</si>
  <si>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</si>
  <si>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</si>
  <si>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</si>
  <si>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</si>
  <si>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</si>
  <si>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</si>
  <si>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</si>
  <si>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</si>
  <si>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</si>
  <si>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</si>
  <si>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</si>
  <si>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</si>
  <si>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</si>
  <si>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</si>
  <si>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</si>
  <si>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</si>
  <si>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</si>
  <si>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</si>
  <si>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</si>
  <si>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</si>
  <si>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</si>
  <si>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</si>
  <si>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</si>
  <si>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</si>
  <si>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</si>
  <si>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</si>
  <si>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</si>
  <si>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</si>
  <si>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</si>
  <si>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</si>
  <si>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</si>
  <si>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</si>
  <si>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</si>
  <si>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</si>
  <si>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</si>
  <si>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</si>
  <si>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</si>
  <si>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</si>
  <si>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</si>
  <si>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</si>
  <si>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</si>
  <si>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</si>
  <si>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</si>
  <si>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</si>
  <si>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</si>
  <si>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</si>
  <si>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</si>
  <si>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</si>
  <si>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</si>
  <si>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</si>
  <si>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</si>
  <si>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</si>
  <si>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</si>
  <si>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</si>
  <si>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</si>
  <si>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</si>
  <si>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</si>
  <si>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</si>
  <si>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</si>
  <si>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</si>
  <si>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</si>
  <si>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</si>
  <si>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</si>
  <si>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</si>
  <si>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</si>
  <si>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</si>
  <si>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</si>
  <si>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</si>
  <si>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</si>
  <si>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</si>
  <si>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</si>
  <si>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</si>
  <si>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</si>
  <si>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</si>
  <si>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</si>
  <si>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</si>
  <si>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</si>
  <si>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</si>
  <si>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</si>
  <si>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</si>
  <si>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</si>
  <si>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</si>
  <si>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</si>
  <si>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</si>
  <si>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</si>
  <si>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</si>
  <si>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</si>
  <si>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</si>
  <si>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</si>
  <si>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</si>
  <si>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</si>
  <si>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</si>
  <si>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MONTAJE BANCO DE TRANSFORMACIÓN DE 230/138 KV, 230/138 KV, 1F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</si>
  <si>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</si>
  <si>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</si>
  <si>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</si>
  <si>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</si>
  <si>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</si>
  <si>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</si>
  <si>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</si>
  <si>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</si>
  <si>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</si>
  <si>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</si>
  <si>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</si>
  <si>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</si>
  <si>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</si>
  <si>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</si>
  <si>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</si>
  <si>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</si>
  <si>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</si>
  <si>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</si>
  <si>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</si>
  <si>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</si>
  <si>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</si>
  <si>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</si>
  <si>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</si>
  <si>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</si>
  <si>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</si>
  <si>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</si>
  <si>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</si>
  <si>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</si>
  <si>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</si>
  <si>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5C10</t>
  </si>
  <si>
    <t xml:space="preserve">   MONTAJE BANCO DE TRANSFORMACIÓN: TRANSFORMADOR 230/138 1F 90/12/150</t>
  </si>
  <si>
    <t>MT-TREN1F 5C10</t>
  </si>
  <si>
    <t>TRANSFORMADOR 230/138 1F 90/12/150</t>
  </si>
  <si>
    <t xml:space="preserve">UN MILLON TRESCIENTOS SESENTA Y NUEVE MIL DOSCIENTOS TREINTA Y CUATRO DOLARES 45  </t>
  </si>
  <si>
    <t>MONTAJE BANCO DE TRANSFORMACIÓN: TRANSFORMADOR 230/138 1F 90/12/150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</si>
</sst>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  <xf numFmtId="0" fontId="15" fillId="0" borderId="0" xfId="0" applyFont="1" applyBorder="1" applyAlignment="1">
      <alignment vertical="center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80" zoomScaleNormal="8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">
        <v>205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5C10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+PRESUTO!C12</f>
        <v>5C10</v>
      </c>
      <c r="B6" s="331"/>
      <c r="C6" s="332"/>
      <c r="D6" s="9" t="str">
        <f>+PRESUTO!D12</f>
        <v xml:space="preserve">   MONTAJE BANCO DE TRANSFORMACIÓN: TRANSFORMADOR 230/138 1F 90/12/150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41" t="str">
        <f>CONCATENATE("Costo Paramétrico de ",A3)</f>
        <v>Costo Paramétrico de MONTAJE BANCO DE TRANSFORMACIÓN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5C10</v>
      </c>
      <c r="D12" s="33" t="str">
        <f>+D13</f>
        <v xml:space="preserve">   MONTAJE BANCO DE TRANSFORMACIÓN: TRANSFORMADOR 230/138 1F 90/12/150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1369234.45</v>
      </c>
      <c r="H13" s="21">
        <v>5476937.7999999998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5476937.7999999998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5476937.7999999998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11" zoomScale="80" zoomScaleNormal="80" workbookViewId="0">
      <selection activeCell="F18" sqref="F18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9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5C10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5C10</v>
      </c>
      <c r="B6" s="9" t="str">
        <f>+PRESUTO!D12</f>
        <v xml:space="preserve">   MONTAJE BANCO DE TRANSFORMACIÓN: TRANSFORMADOR 230/138 1F 90/12/150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0.4148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0.4148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0.47499999999999998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0.47499999999999998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6.9099999999999995E-2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6.9099999999999995E-2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0.95879999999999999</v>
      </c>
      <c r="I16" s="80"/>
      <c r="J16" s="80"/>
      <c r="K16" s="39"/>
      <c r="L16" s="39"/>
      <c r="M16" s="88">
        <f>SUM(M13:M15)</f>
        <v>0.95889999999999986</v>
      </c>
    </row>
    <row r="17" spans="1:13" x14ac:dyDescent="0.25">
      <c r="A17" s="75" t="s">
        <v>206</v>
      </c>
      <c r="B17" s="75" t="s">
        <v>207</v>
      </c>
      <c r="C17" s="76" t="s">
        <v>208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207</v>
      </c>
      <c r="C18" s="83" t="s">
        <v>238</v>
      </c>
      <c r="D18" s="78" t="s">
        <v>12</v>
      </c>
      <c r="E18" s="84">
        <v>4</v>
      </c>
      <c r="F18" s="85">
        <v>1075524</v>
      </c>
      <c r="G18" s="85">
        <v>4302096</v>
      </c>
      <c r="H18" s="80">
        <v>96.820499999999996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96.820499999999996</v>
      </c>
    </row>
    <row r="19" spans="1:13" ht="27" customHeight="1" x14ac:dyDescent="0.25">
      <c r="A19" s="87" t="s">
        <v>209</v>
      </c>
      <c r="B19" s="35" t="s">
        <v>207</v>
      </c>
      <c r="C19" s="36" t="s">
        <v>208</v>
      </c>
      <c r="D19" s="35"/>
      <c r="E19" s="37"/>
      <c r="F19" s="38"/>
      <c r="G19" s="38">
        <v>4302096</v>
      </c>
      <c r="H19" s="39">
        <v>96.820499999999996</v>
      </c>
      <c r="I19" s="80"/>
      <c r="J19" s="80"/>
      <c r="K19" s="39"/>
      <c r="L19" s="39"/>
      <c r="M19" s="88">
        <f>SUM(M18)</f>
        <v>96.820499999999996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3.9199999999999999E-2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3.9199999999999999E-2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5.2200000000000003E-2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5.2200000000000003E-2</v>
      </c>
    </row>
    <row r="23" spans="1:13" ht="32.25" customHeight="1" x14ac:dyDescent="0.25">
      <c r="A23" s="82" t="s">
        <v>210</v>
      </c>
      <c r="B23" s="78" t="s">
        <v>13</v>
      </c>
      <c r="C23" s="83" t="s">
        <v>211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2.8999999999999998E-3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2.8999999999999998E-3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0.39379999999999998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0.39379999999999998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1.6400000000000001E-2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1.6400000000000001E-2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4.07E-2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4.07E-2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0.15720000000000001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0.15720000000000001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0.52500000000000002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0.52500000000000002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0.38619999999999999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0.38619999999999999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1.6135999999999999</v>
      </c>
      <c r="I30" s="80"/>
      <c r="J30" s="80"/>
      <c r="K30" s="39"/>
      <c r="L30" s="39"/>
      <c r="M30" s="88">
        <f>SUM(M20:M29)</f>
        <v>1.6135999999999999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212</v>
      </c>
      <c r="B32" s="78" t="s">
        <v>26</v>
      </c>
      <c r="C32" s="83" t="s">
        <v>213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3.5499999999999997E-2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3.5499999999999997E-2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0.12130000000000001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0.12130000000000001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1.34E-2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1.34E-2</v>
      </c>
    </row>
    <row r="35" spans="1:13" x14ac:dyDescent="0.25">
      <c r="A35" s="82" t="s">
        <v>214</v>
      </c>
      <c r="B35" s="78" t="s">
        <v>26</v>
      </c>
      <c r="C35" s="83" t="s">
        <v>215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0.43240000000000001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0.43240000000000001</v>
      </c>
    </row>
    <row r="36" spans="1:13" x14ac:dyDescent="0.25">
      <c r="A36" s="82" t="s">
        <v>216</v>
      </c>
      <c r="B36" s="78" t="s">
        <v>26</v>
      </c>
      <c r="C36" s="83" t="s">
        <v>217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4.0000000000000001E-3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4.0000000000000001E-3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0.60719999999999996</v>
      </c>
      <c r="I39" s="80"/>
      <c r="J39" s="80"/>
      <c r="K39" s="39"/>
      <c r="L39" s="39"/>
      <c r="M39" s="88">
        <f>SUM(M32:M38)</f>
        <v>0.60719999999999996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4443373.8099999996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9" sqref="A9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3" t="s">
        <v>62</v>
      </c>
      <c r="B2" s="334"/>
      <c r="C2" s="335"/>
      <c r="D2" s="127" t="s">
        <v>63</v>
      </c>
      <c r="E2" s="315" t="s">
        <v>64</v>
      </c>
      <c r="F2" s="146"/>
    </row>
    <row r="3" spans="1:6" ht="12.75" customHeight="1" x14ac:dyDescent="0.2">
      <c r="A3" s="333"/>
      <c r="B3" s="334"/>
      <c r="C3" s="335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221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220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1075524</v>
      </c>
      <c r="F22" s="287">
        <v>1075524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1075524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219</v>
      </c>
      <c r="B54" s="290" t="s">
        <v>215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218</v>
      </c>
      <c r="B56" s="290" t="s">
        <v>213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1110847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144410.10999999999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1255257.1100000001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12552.57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1267809.68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101424.77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1369234.45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6" t="s">
        <v>83</v>
      </c>
      <c r="B78" s="337"/>
      <c r="C78" s="129"/>
      <c r="D78" s="336" t="s">
        <v>84</v>
      </c>
      <c r="E78" s="337"/>
      <c r="F78" s="338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draft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39" t="s">
        <v>62</v>
      </c>
      <c r="C1" s="339"/>
      <c r="D1" s="339"/>
      <c r="E1" s="339"/>
      <c r="F1" s="339"/>
      <c r="G1" s="339"/>
      <c r="H1" s="339"/>
      <c r="I1" s="339"/>
      <c r="J1" s="339"/>
      <c r="K1" s="339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218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0" t="s">
        <v>213</v>
      </c>
      <c r="D6" s="340"/>
      <c r="E6" s="340"/>
      <c r="F6" s="340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221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220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234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233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233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232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231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230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229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210</v>
      </c>
      <c r="B48" s="195">
        <v>21.28</v>
      </c>
      <c r="C48" s="190" t="s">
        <v>155</v>
      </c>
      <c r="D48" s="194" t="s">
        <v>228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227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39" t="s">
        <v>62</v>
      </c>
      <c r="C58" s="339"/>
      <c r="D58" s="339"/>
      <c r="E58" s="339"/>
      <c r="F58" s="339"/>
      <c r="G58" s="339"/>
      <c r="H58" s="339"/>
      <c r="I58" s="339"/>
      <c r="J58" s="339"/>
      <c r="K58" s="339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0" t="s">
        <v>182</v>
      </c>
      <c r="D63" s="340"/>
      <c r="E63" s="340"/>
      <c r="F63" s="340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221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220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39" t="s">
        <v>62</v>
      </c>
      <c r="C112" s="339"/>
      <c r="D112" s="339"/>
      <c r="E112" s="339"/>
      <c r="F112" s="339"/>
      <c r="G112" s="339"/>
      <c r="H112" s="339"/>
      <c r="I112" s="339"/>
      <c r="J112" s="339"/>
      <c r="K112" s="339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0" t="s">
        <v>184</v>
      </c>
      <c r="D117" s="340"/>
      <c r="E117" s="340"/>
      <c r="F117" s="340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221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220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39" t="s">
        <v>62</v>
      </c>
      <c r="C166" s="339"/>
      <c r="D166" s="339"/>
      <c r="E166" s="339"/>
      <c r="F166" s="339"/>
      <c r="G166" s="339"/>
      <c r="H166" s="339"/>
      <c r="I166" s="339"/>
      <c r="J166" s="339"/>
      <c r="K166" s="339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0" t="s">
        <v>29</v>
      </c>
      <c r="D171" s="340"/>
      <c r="E171" s="340"/>
      <c r="F171" s="340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221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220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39" t="s">
        <v>62</v>
      </c>
      <c r="C220" s="339"/>
      <c r="D220" s="339"/>
      <c r="E220" s="339"/>
      <c r="F220" s="339"/>
      <c r="G220" s="339"/>
      <c r="H220" s="339"/>
      <c r="I220" s="339"/>
      <c r="J220" s="339"/>
      <c r="K220" s="339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219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0" t="s">
        <v>215</v>
      </c>
      <c r="D225" s="340"/>
      <c r="E225" s="340"/>
      <c r="F225" s="340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221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220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226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225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225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224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223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222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A8" zoomScale="80" zoomScaleNormal="80" workbookViewId="0">
      <selection activeCell="F18" sqref="F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8"/>
      <c r="I3" s="329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5C10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0" t="str">
        <f>+PRESUTO!A6</f>
        <v>5C10</v>
      </c>
      <c r="B6" s="331"/>
      <c r="C6" s="332"/>
      <c r="D6" s="9" t="str">
        <f>+PRESUTO!D6</f>
        <v xml:space="preserve">   MONTAJE BANCO DE TRANSFORMACIÓN: TRANSFORMADOR 230/138 1F 90/12/150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MT-TREN1F 5C10</v>
      </c>
      <c r="C18" s="109" t="str">
        <f>+AJUSTE!B18</f>
        <v>EQUIP EL</v>
      </c>
      <c r="D18" s="109" t="str">
        <f>+AJUSTE!C18</f>
        <v>TRANSFORMADOR 230/138 1F 90/12/150</v>
      </c>
      <c r="E18" s="318" t="str">
        <f>+AJUSTE!D18</f>
        <v>PZA</v>
      </c>
      <c r="F18" s="319">
        <f>+ROUND(I18/(1+G18/100),2)</f>
        <v>1044198.06</v>
      </c>
      <c r="G18" s="325">
        <v>3</v>
      </c>
      <c r="H18" s="324">
        <v>0</v>
      </c>
      <c r="I18" s="320">
        <f>+AJUSTE!F18</f>
        <v>1075524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7" t="str">
        <f>+PRESUTO!A3</f>
        <v>MONTAJE BANCO DE TRANSFORMACIÓN DE 230/138 KV, 230/138 KV, 1F</v>
      </c>
      <c r="B3" s="328"/>
      <c r="C3" s="328"/>
      <c r="D3" s="328"/>
      <c r="E3" s="328"/>
      <c r="F3" s="328"/>
      <c r="G3" s="328"/>
      <c r="H3" s="329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5C10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0" t="str">
        <f>+PRESUTO!A6</f>
        <v>5C10</v>
      </c>
      <c r="B6" s="331"/>
      <c r="C6" s="332"/>
      <c r="D6" s="9" t="str">
        <f>+PRESUTO!D6</f>
        <v xml:space="preserve">   MONTAJE BANCO DE TRANSFORMACIÓN: TRANSFORMADOR 230/138 1F 90/12/150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210</v>
      </c>
      <c r="D14" s="52" t="s">
        <v>211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2018-09-25T20:10:00Z</cp:lastPrinted>
  <dcterms:created xsi:type="dcterms:W3CDTF">2018-08-18T17:51:07Z</dcterms:created>
  <dcterms:modified xsi:type="dcterms:W3CDTF">2018-09-25T20:10:33Z</dcterms:modified>
</cp:coreProperties>
</file>